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Лист1!$A$2:$K$40</definedName>
  </definedNames>
  <calcPr calcId="144525" refMode="R1C1" fullPrecision="0"/>
</workbook>
</file>

<file path=xl/calcChain.xml><?xml version="1.0" encoding="utf-8"?>
<calcChain xmlns="http://schemas.openxmlformats.org/spreadsheetml/2006/main">
  <c r="K33" i="1" l="1"/>
  <c r="I32" i="1" l="1"/>
  <c r="F33" i="1"/>
  <c r="J32" i="1"/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D23" i="1"/>
  <c r="D34" i="1" s="1"/>
  <c r="J17" i="1" l="1"/>
  <c r="J18" i="1"/>
  <c r="J19" i="1"/>
  <c r="J20" i="1"/>
  <c r="J21" i="1"/>
  <c r="F23" i="1"/>
  <c r="J30" i="1" l="1"/>
  <c r="J28" i="1"/>
  <c r="J29" i="1"/>
  <c r="J31" i="1"/>
  <c r="I28" i="1"/>
  <c r="I29" i="1"/>
  <c r="I30" i="1"/>
  <c r="I31" i="1"/>
  <c r="H34" i="1" l="1"/>
  <c r="C34" i="1"/>
  <c r="J26" i="1"/>
  <c r="J15" i="1"/>
  <c r="J11" i="1"/>
  <c r="I22" i="1"/>
  <c r="I23" i="1"/>
  <c r="I24" i="1"/>
  <c r="I25" i="1"/>
  <c r="I26" i="1"/>
  <c r="I27" i="1"/>
  <c r="J9" i="1"/>
  <c r="J10" i="1"/>
  <c r="J12" i="1"/>
  <c r="J13" i="1"/>
  <c r="J14" i="1"/>
  <c r="J16" i="1"/>
  <c r="J22" i="1"/>
  <c r="J23" i="1"/>
  <c r="J24" i="1"/>
  <c r="J25" i="1"/>
  <c r="J27" i="1"/>
  <c r="I8" i="1"/>
  <c r="F34" i="1" l="1"/>
  <c r="J8" i="1"/>
  <c r="J34" i="1" s="1"/>
</calcChain>
</file>

<file path=xl/sharedStrings.xml><?xml version="1.0" encoding="utf-8"?>
<sst xmlns="http://schemas.openxmlformats.org/spreadsheetml/2006/main" count="59" uniqueCount="57">
  <si>
    <t>ІНФОРМАЦІЯ</t>
  </si>
  <si>
    <t>ПРО НАДХОДЖЕННЯ І ВИКОРИСТАННЯ БЛАГОДІЙСНИХ ПОЖЕРТВ ВІД ФІЗИЧНИХ ТА ЮРИДИЧНИХ ОСІБ</t>
  </si>
  <si>
    <t>Період</t>
  </si>
  <si>
    <t>І квартал</t>
  </si>
  <si>
    <t>Найменування юридичної особи (або позначення фізичної особи)</t>
  </si>
  <si>
    <t>в грошовій формі, тис. грн.</t>
  </si>
  <si>
    <t>в натуральній формі (товари і послуги), тис. грн.</t>
  </si>
  <si>
    <t>перелік товарів і послуг в натуральній формі</t>
  </si>
  <si>
    <t>Всього отримано благодійних пожертв, тис. грн.</t>
  </si>
  <si>
    <t>Використання закладом охорони здоров'я благодійних пожертв, отриманих у грошовій та натуральній (товари і послуг) формі</t>
  </si>
  <si>
    <t>напрямки використання у грошовій формі (стаття витрат)</t>
  </si>
  <si>
    <t>сума, тис. грн.</t>
  </si>
  <si>
    <t>перелік використаних товарів та послуг у натуральній формі</t>
  </si>
  <si>
    <t xml:space="preserve">сума, тис. грн. </t>
  </si>
  <si>
    <t>Залишок невикористаних грошових коштів, товарів та послуг на кінець звітного періоду, тис. грн.</t>
  </si>
  <si>
    <t>БФ "Допомога і підтримка"</t>
  </si>
  <si>
    <t>Благодійні пожертви, що були отримані закладом охорони здоров'я від фізичних та юридичних осіб</t>
  </si>
  <si>
    <t>меблі</t>
  </si>
  <si>
    <t>Світлана МУРАВСЬКА</t>
  </si>
  <si>
    <t>Олеся КАМІНСЬКА</t>
  </si>
  <si>
    <t>будівельні матеріали</t>
  </si>
  <si>
    <t>медикаменти, вироби медичного призначення</t>
  </si>
  <si>
    <t>побутова техніка</t>
  </si>
  <si>
    <t>мякий інвентар</t>
  </si>
  <si>
    <t>господарські товари</t>
  </si>
  <si>
    <t>продукти харчування</t>
  </si>
  <si>
    <t>разом І квартал</t>
  </si>
  <si>
    <t>канцтовари, бланкова продукція</t>
  </si>
  <si>
    <t>інше</t>
  </si>
  <si>
    <t>вироби медичного призначення</t>
  </si>
  <si>
    <t>бланкова продукція, медикаменти, послуги</t>
  </si>
  <si>
    <t>Директор</t>
  </si>
  <si>
    <t>Головний бухгалтер</t>
  </si>
  <si>
    <t xml:space="preserve"> КНП "ПОЛОГОВИЙ БУДИНОК" РМР  ЗА   1квартал 2025 РОКУ</t>
  </si>
  <si>
    <t>БО "Мережа 100відсотків життя"Рівне</t>
  </si>
  <si>
    <t xml:space="preserve"> Комунальна підприємство "Обласний інформаційно-аналітичний центр медичної статистики " </t>
  </si>
  <si>
    <t>ГО" Народна самооборона Львів</t>
  </si>
  <si>
    <t>ГО Неурядова організація ІН ТАЧ Юкрейн Фундейшн</t>
  </si>
  <si>
    <t>КНП "Пологовий будинок " Дубенської міської ради</t>
  </si>
  <si>
    <t>КНП "Міська дитяча лікарня"</t>
  </si>
  <si>
    <t xml:space="preserve"> Християнська місія милосердя добрий Самарянин м.Рівне</t>
  </si>
  <si>
    <t>КП РОСПК РОР</t>
  </si>
  <si>
    <t>препарати крові</t>
  </si>
  <si>
    <t>дитяча суміш</t>
  </si>
  <si>
    <t>білірубінометр,фототерапевтична система</t>
  </si>
  <si>
    <t>КУ Обласна база спеціального постачання</t>
  </si>
  <si>
    <t>швидкі тести антитіл</t>
  </si>
  <si>
    <t>вакцина БЦЖ,гепатит</t>
  </si>
  <si>
    <t>м'який інвентар</t>
  </si>
  <si>
    <t>миючі засоби</t>
  </si>
  <si>
    <t>портативний распіратор</t>
  </si>
  <si>
    <t xml:space="preserve">апарат штучної вентиляції </t>
  </si>
  <si>
    <t>столик анестезіолога</t>
  </si>
  <si>
    <t>датчик для новонароджених</t>
  </si>
  <si>
    <t>комплект Немовля з ручним приводом</t>
  </si>
  <si>
    <t>запасні частини до обладнання</t>
  </si>
  <si>
    <t>фізичні,юридичні особи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</si>
</sst>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8">
    <xf numFmtId="0" fontId="0" fillId="0" borderId="0" xfId="0"/>
    <xf numFmtId="0" fontId="1" fillId="0" borderId="1" xfId="0" applyFont="1" applyBorder="1"/>
    <xf numFmtId="2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2" fontId="1" fillId="0" borderId="10" xfId="0" applyNumberFormat="1" applyFont="1" applyBorder="1"/>
    <xf numFmtId="0" fontId="3" fillId="0" borderId="9" xfId="0" applyFont="1" applyBorder="1" applyAlignment="1">
      <alignment vertical="center"/>
    </xf>
    <xf numFmtId="0" fontId="2" fillId="0" borderId="0" xfId="0" applyFont="1" applyBorder="1" applyAlignment="1">
      <alignment horizontal="center" vertical="top"/>
    </xf>
    <xf numFmtId="2" fontId="3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 vertical="center"/>
    </xf>
    <xf numFmtId="2" fontId="9" fillId="2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2" fontId="9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2" fontId="3" fillId="0" borderId="10" xfId="0" applyNumberFormat="1" applyFont="1" applyBorder="1"/>
    <xf numFmtId="0" fontId="7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1" fillId="0" borderId="0" xfId="0" applyFont="1"/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0" fillId="0" borderId="0" xfId="0" applyFont="1" applyAlignment="1"/>
    <xf numFmtId="0" fontId="4" fillId="0" borderId="0" xfId="0" applyFont="1" applyAlignment="1"/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3"/>
  <sheetViews>
    <sheetView tabSelected="1" view="pageBreakPreview" topLeftCell="A13" zoomScaleNormal="100" zoomScaleSheetLayoutView="100" workbookViewId="0">
      <selection activeCell="K34" sqref="K34"/>
    </sheetView>
  </sheetViews>
  <sheetFormatPr defaultRowHeight="15" x14ac:dyDescent="0.25"/>
  <cols>
    <col min="1" max="1" width="14.7109375" customWidth="1"/>
    <col min="2" max="2" width="47.42578125" customWidth="1"/>
    <col min="3" max="3" width="10.5703125" customWidth="1"/>
    <col min="4" max="4" width="12" customWidth="1"/>
    <col min="5" max="5" width="30.7109375" customWidth="1"/>
    <col min="6" max="6" width="11" customWidth="1"/>
    <col min="7" max="7" width="21.140625" customWidth="1"/>
    <col min="8" max="8" width="10.140625" customWidth="1"/>
    <col min="9" max="9" width="30.42578125" customWidth="1"/>
    <col min="10" max="10" width="10.5703125" customWidth="1"/>
    <col min="11" max="11" width="16.140625" customWidth="1"/>
    <col min="13" max="13" width="9.5703125" bestFit="1" customWidth="1"/>
  </cols>
  <sheetData>
    <row r="2" spans="1:13" ht="15.75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3" ht="15.75" x14ac:dyDescent="0.25">
      <c r="A3" s="39" t="s">
        <v>1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3" ht="19.5" customHeight="1" x14ac:dyDescent="0.25">
      <c r="A4" s="40" t="s">
        <v>33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3" ht="19.5" customHeight="1" thickBo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3" ht="36" customHeight="1" x14ac:dyDescent="0.25">
      <c r="A6" s="43" t="s">
        <v>2</v>
      </c>
      <c r="B6" s="41" t="s">
        <v>4</v>
      </c>
      <c r="C6" s="41" t="s">
        <v>16</v>
      </c>
      <c r="D6" s="41"/>
      <c r="E6" s="41"/>
      <c r="F6" s="41" t="s">
        <v>8</v>
      </c>
      <c r="G6" s="41" t="s">
        <v>9</v>
      </c>
      <c r="H6" s="41"/>
      <c r="I6" s="41"/>
      <c r="J6" s="41"/>
      <c r="K6" s="46" t="s">
        <v>14</v>
      </c>
    </row>
    <row r="7" spans="1:13" ht="63.75" customHeight="1" x14ac:dyDescent="0.25">
      <c r="A7" s="44"/>
      <c r="B7" s="42"/>
      <c r="C7" s="27" t="s">
        <v>5</v>
      </c>
      <c r="D7" s="27" t="s">
        <v>6</v>
      </c>
      <c r="E7" s="27" t="s">
        <v>7</v>
      </c>
      <c r="F7" s="45"/>
      <c r="G7" s="3" t="s">
        <v>10</v>
      </c>
      <c r="H7" s="3" t="s">
        <v>11</v>
      </c>
      <c r="I7" s="3" t="s">
        <v>12</v>
      </c>
      <c r="J7" s="3" t="s">
        <v>13</v>
      </c>
      <c r="K7" s="47"/>
    </row>
    <row r="8" spans="1:13" ht="25.5" x14ac:dyDescent="0.25">
      <c r="A8" s="31" t="s">
        <v>3</v>
      </c>
      <c r="B8" s="36" t="s">
        <v>15</v>
      </c>
      <c r="C8" s="1"/>
      <c r="D8" s="12">
        <v>2241.9299999999998</v>
      </c>
      <c r="E8" s="13" t="s">
        <v>21</v>
      </c>
      <c r="F8" s="12">
        <v>2241.9299999999998</v>
      </c>
      <c r="G8" s="14"/>
      <c r="H8" s="12"/>
      <c r="I8" s="13" t="str">
        <f>E8</f>
        <v>медикаменти, вироби медичного призначення</v>
      </c>
      <c r="J8" s="4">
        <f>F8</f>
        <v>2241.9299999999998</v>
      </c>
      <c r="K8" s="15"/>
    </row>
    <row r="9" spans="1:13" x14ac:dyDescent="0.25">
      <c r="A9" s="32"/>
      <c r="B9" s="37"/>
      <c r="C9" s="1"/>
      <c r="D9" s="12">
        <v>23.28</v>
      </c>
      <c r="E9" s="13" t="s">
        <v>25</v>
      </c>
      <c r="F9" s="12">
        <v>23.28</v>
      </c>
      <c r="G9" s="14"/>
      <c r="H9" s="12"/>
      <c r="I9" s="13" t="str">
        <f t="shared" ref="I9:I21" si="0">E9</f>
        <v>продукти харчування</v>
      </c>
      <c r="J9" s="4">
        <f t="shared" ref="J9:J32" si="1">F9</f>
        <v>23.28</v>
      </c>
      <c r="K9" s="15"/>
      <c r="M9" s="2"/>
    </row>
    <row r="10" spans="1:13" x14ac:dyDescent="0.25">
      <c r="A10" s="32"/>
      <c r="B10" s="37"/>
      <c r="C10" s="1"/>
      <c r="D10" s="12">
        <v>554.29999999999995</v>
      </c>
      <c r="E10" s="13" t="s">
        <v>49</v>
      </c>
      <c r="F10" s="12">
        <v>554.29999999999995</v>
      </c>
      <c r="G10" s="14"/>
      <c r="H10" s="12"/>
      <c r="I10" s="13" t="str">
        <f t="shared" si="0"/>
        <v>миючі засоби</v>
      </c>
      <c r="J10" s="4">
        <f t="shared" si="1"/>
        <v>554.29999999999995</v>
      </c>
      <c r="K10" s="15"/>
      <c r="M10" s="2"/>
    </row>
    <row r="11" spans="1:13" x14ac:dyDescent="0.25">
      <c r="A11" s="32"/>
      <c r="B11" s="37"/>
      <c r="C11" s="1"/>
      <c r="D11" s="12">
        <v>47.1</v>
      </c>
      <c r="E11" s="13" t="s">
        <v>50</v>
      </c>
      <c r="F11" s="12">
        <v>47.1</v>
      </c>
      <c r="G11" s="14"/>
      <c r="H11" s="12"/>
      <c r="I11" s="13" t="str">
        <f t="shared" si="0"/>
        <v>портативний распіратор</v>
      </c>
      <c r="J11" s="4">
        <f t="shared" si="1"/>
        <v>47.1</v>
      </c>
      <c r="K11" s="15"/>
    </row>
    <row r="12" spans="1:13" x14ac:dyDescent="0.25">
      <c r="A12" s="32"/>
      <c r="B12" s="37"/>
      <c r="C12" s="1"/>
      <c r="D12" s="12">
        <v>772.17</v>
      </c>
      <c r="E12" s="13" t="s">
        <v>51</v>
      </c>
      <c r="F12" s="12">
        <v>772.17</v>
      </c>
      <c r="G12" s="14"/>
      <c r="H12" s="12"/>
      <c r="I12" s="13" t="str">
        <f t="shared" si="0"/>
        <v xml:space="preserve">апарат штучної вентиляції </v>
      </c>
      <c r="J12" s="4">
        <f t="shared" si="1"/>
        <v>772.17</v>
      </c>
      <c r="K12" s="15"/>
    </row>
    <row r="13" spans="1:13" x14ac:dyDescent="0.25">
      <c r="A13" s="32"/>
      <c r="B13" s="37"/>
      <c r="C13" s="1"/>
      <c r="D13" s="12">
        <v>76.78</v>
      </c>
      <c r="E13" s="26" t="s">
        <v>27</v>
      </c>
      <c r="F13" s="12">
        <v>76.78</v>
      </c>
      <c r="G13" s="14"/>
      <c r="H13" s="12"/>
      <c r="I13" s="13" t="str">
        <f t="shared" si="0"/>
        <v>канцтовари, бланкова продукція</v>
      </c>
      <c r="J13" s="4">
        <f t="shared" si="1"/>
        <v>76.78</v>
      </c>
      <c r="K13" s="15"/>
    </row>
    <row r="14" spans="1:13" x14ac:dyDescent="0.25">
      <c r="A14" s="32"/>
      <c r="B14" s="37"/>
      <c r="C14" s="1"/>
      <c r="D14" s="12">
        <v>65.06</v>
      </c>
      <c r="E14" s="26" t="s">
        <v>23</v>
      </c>
      <c r="F14" s="12">
        <v>65.06</v>
      </c>
      <c r="G14" s="14"/>
      <c r="H14" s="12"/>
      <c r="I14" s="13" t="str">
        <f t="shared" si="0"/>
        <v>мякий інвентар</v>
      </c>
      <c r="J14" s="4">
        <f t="shared" si="1"/>
        <v>65.06</v>
      </c>
      <c r="K14" s="15"/>
    </row>
    <row r="15" spans="1:13" x14ac:dyDescent="0.25">
      <c r="A15" s="32"/>
      <c r="B15" s="37"/>
      <c r="C15" s="1"/>
      <c r="D15" s="12">
        <v>158.80000000000001</v>
      </c>
      <c r="E15" s="26" t="s">
        <v>52</v>
      </c>
      <c r="F15" s="12">
        <v>158.80000000000001</v>
      </c>
      <c r="G15" s="14"/>
      <c r="H15" s="12"/>
      <c r="I15" s="13" t="str">
        <f t="shared" si="0"/>
        <v>столик анестезіолога</v>
      </c>
      <c r="J15" s="4">
        <f t="shared" si="1"/>
        <v>158.80000000000001</v>
      </c>
      <c r="K15" s="15"/>
    </row>
    <row r="16" spans="1:13" x14ac:dyDescent="0.25">
      <c r="A16" s="32"/>
      <c r="B16" s="37"/>
      <c r="C16" s="1"/>
      <c r="D16" s="12">
        <v>190.45</v>
      </c>
      <c r="E16" s="13" t="s">
        <v>20</v>
      </c>
      <c r="F16" s="12">
        <v>190.45</v>
      </c>
      <c r="G16" s="14"/>
      <c r="H16" s="12"/>
      <c r="I16" s="13" t="str">
        <f t="shared" si="0"/>
        <v>будівельні матеріали</v>
      </c>
      <c r="J16" s="4">
        <f t="shared" si="1"/>
        <v>190.45</v>
      </c>
      <c r="K16" s="15"/>
    </row>
    <row r="17" spans="1:13" x14ac:dyDescent="0.25">
      <c r="A17" s="32"/>
      <c r="B17" s="37"/>
      <c r="C17" s="1"/>
      <c r="D17" s="12">
        <v>231</v>
      </c>
      <c r="E17" s="13" t="s">
        <v>24</v>
      </c>
      <c r="F17" s="12">
        <v>231</v>
      </c>
      <c r="G17" s="14"/>
      <c r="H17" s="12"/>
      <c r="I17" s="13" t="str">
        <f t="shared" si="0"/>
        <v>господарські товари</v>
      </c>
      <c r="J17" s="4">
        <f t="shared" si="1"/>
        <v>231</v>
      </c>
      <c r="K17" s="15"/>
    </row>
    <row r="18" spans="1:13" x14ac:dyDescent="0.25">
      <c r="A18" s="32"/>
      <c r="B18" s="37"/>
      <c r="C18" s="1"/>
      <c r="D18" s="12">
        <v>7.31</v>
      </c>
      <c r="E18" s="13" t="s">
        <v>53</v>
      </c>
      <c r="F18" s="12">
        <v>7.31</v>
      </c>
      <c r="G18" s="14"/>
      <c r="H18" s="12"/>
      <c r="I18" s="13" t="str">
        <f t="shared" si="0"/>
        <v>датчик для новонароджених</v>
      </c>
      <c r="J18" s="4">
        <f t="shared" si="1"/>
        <v>7.31</v>
      </c>
      <c r="K18" s="15"/>
    </row>
    <row r="19" spans="1:13" ht="25.5" x14ac:dyDescent="0.25">
      <c r="A19" s="32"/>
      <c r="B19" s="37"/>
      <c r="C19" s="1"/>
      <c r="D19" s="12">
        <v>19.100000000000001</v>
      </c>
      <c r="E19" s="13" t="s">
        <v>54</v>
      </c>
      <c r="F19" s="12">
        <v>19.100000000000001</v>
      </c>
      <c r="G19" s="14"/>
      <c r="H19" s="12"/>
      <c r="I19" s="13" t="str">
        <f t="shared" si="0"/>
        <v>комплект Немовля з ручним приводом</v>
      </c>
      <c r="J19" s="4">
        <f t="shared" si="1"/>
        <v>19.100000000000001</v>
      </c>
      <c r="K19" s="15"/>
    </row>
    <row r="20" spans="1:13" x14ac:dyDescent="0.25">
      <c r="A20" s="32"/>
      <c r="B20" s="37"/>
      <c r="C20" s="1"/>
      <c r="D20" s="12">
        <v>106.08</v>
      </c>
      <c r="E20" s="13" t="s">
        <v>17</v>
      </c>
      <c r="F20" s="12">
        <v>106.08</v>
      </c>
      <c r="G20" s="14"/>
      <c r="H20" s="12"/>
      <c r="I20" s="13" t="str">
        <f t="shared" si="0"/>
        <v>меблі</v>
      </c>
      <c r="J20" s="4">
        <f t="shared" si="1"/>
        <v>106.08</v>
      </c>
      <c r="K20" s="15"/>
    </row>
    <row r="21" spans="1:13" x14ac:dyDescent="0.25">
      <c r="A21" s="32"/>
      <c r="B21" s="37"/>
      <c r="C21" s="1"/>
      <c r="D21" s="12">
        <v>16.2</v>
      </c>
      <c r="E21" s="13" t="s">
        <v>22</v>
      </c>
      <c r="F21" s="12">
        <v>16.2</v>
      </c>
      <c r="G21" s="14"/>
      <c r="H21" s="12"/>
      <c r="I21" s="13" t="str">
        <f t="shared" si="0"/>
        <v>побутова техніка</v>
      </c>
      <c r="J21" s="4">
        <f t="shared" si="1"/>
        <v>16.2</v>
      </c>
      <c r="K21" s="15"/>
    </row>
    <row r="22" spans="1:13" x14ac:dyDescent="0.25">
      <c r="A22" s="32"/>
      <c r="B22" s="37"/>
      <c r="C22" s="1"/>
      <c r="D22" s="12">
        <v>103.24</v>
      </c>
      <c r="E22" s="13" t="s">
        <v>55</v>
      </c>
      <c r="F22" s="12">
        <v>103.24</v>
      </c>
      <c r="G22" s="14"/>
      <c r="H22" s="12"/>
      <c r="I22" s="13" t="str">
        <f t="shared" ref="I22:I32" si="2">E22</f>
        <v>запасні частини до обладнання</v>
      </c>
      <c r="J22" s="4">
        <f t="shared" si="1"/>
        <v>103.24</v>
      </c>
      <c r="K22" s="15"/>
    </row>
    <row r="23" spans="1:13" x14ac:dyDescent="0.25">
      <c r="A23" s="32"/>
      <c r="B23" s="38"/>
      <c r="C23" s="1"/>
      <c r="D23" s="12">
        <f>51.53-0.04</f>
        <v>51.49</v>
      </c>
      <c r="E23" s="13" t="s">
        <v>28</v>
      </c>
      <c r="F23" s="12">
        <f t="shared" ref="F23" si="3">C23+D23</f>
        <v>51.49</v>
      </c>
      <c r="G23" s="14"/>
      <c r="H23" s="12"/>
      <c r="I23" s="13" t="str">
        <f t="shared" si="2"/>
        <v>інше</v>
      </c>
      <c r="J23" s="4">
        <f t="shared" si="1"/>
        <v>51.49</v>
      </c>
      <c r="K23" s="15"/>
    </row>
    <row r="24" spans="1:13" x14ac:dyDescent="0.25">
      <c r="A24" s="32"/>
      <c r="B24" s="11" t="s">
        <v>40</v>
      </c>
      <c r="C24" s="1"/>
      <c r="D24" s="12">
        <v>92.2</v>
      </c>
      <c r="E24" s="13" t="s">
        <v>48</v>
      </c>
      <c r="F24" s="12">
        <v>92.2</v>
      </c>
      <c r="G24" s="14"/>
      <c r="H24" s="12"/>
      <c r="I24" s="13" t="str">
        <f t="shared" si="2"/>
        <v>м'який інвентар</v>
      </c>
      <c r="J24" s="4">
        <f t="shared" si="1"/>
        <v>92.2</v>
      </c>
      <c r="K24" s="15"/>
    </row>
    <row r="25" spans="1:13" x14ac:dyDescent="0.25">
      <c r="A25" s="32"/>
      <c r="B25" s="13" t="s">
        <v>34</v>
      </c>
      <c r="C25" s="1"/>
      <c r="D25" s="12">
        <v>26.63</v>
      </c>
      <c r="E25" s="13" t="s">
        <v>25</v>
      </c>
      <c r="F25" s="12">
        <v>26.63</v>
      </c>
      <c r="G25" s="14"/>
      <c r="H25" s="12"/>
      <c r="I25" s="13" t="str">
        <f t="shared" si="2"/>
        <v>продукти харчування</v>
      </c>
      <c r="J25" s="4">
        <f t="shared" si="1"/>
        <v>26.63</v>
      </c>
      <c r="K25" s="15"/>
      <c r="M25" s="2"/>
    </row>
    <row r="26" spans="1:13" ht="25.5" x14ac:dyDescent="0.25">
      <c r="A26" s="32"/>
      <c r="B26" s="13" t="s">
        <v>35</v>
      </c>
      <c r="C26" s="1"/>
      <c r="D26" s="12">
        <v>1.35</v>
      </c>
      <c r="E26" s="13" t="s">
        <v>46</v>
      </c>
      <c r="F26" s="12">
        <v>1.35</v>
      </c>
      <c r="G26" s="11"/>
      <c r="H26" s="12"/>
      <c r="I26" s="13" t="str">
        <f t="shared" si="2"/>
        <v>швидкі тести антитіл</v>
      </c>
      <c r="J26" s="4">
        <f t="shared" si="1"/>
        <v>1.35</v>
      </c>
      <c r="K26" s="15"/>
      <c r="M26" s="2"/>
    </row>
    <row r="27" spans="1:13" x14ac:dyDescent="0.25">
      <c r="A27" s="32"/>
      <c r="B27" s="13" t="s">
        <v>36</v>
      </c>
      <c r="C27" s="1"/>
      <c r="D27" s="12">
        <v>313.60000000000002</v>
      </c>
      <c r="E27" s="13" t="s">
        <v>29</v>
      </c>
      <c r="F27" s="12">
        <v>313.60000000000002</v>
      </c>
      <c r="G27" s="11"/>
      <c r="H27" s="12"/>
      <c r="I27" s="13" t="str">
        <f t="shared" si="2"/>
        <v>вироби медичного призначення</v>
      </c>
      <c r="J27" s="4">
        <f t="shared" si="1"/>
        <v>313.60000000000002</v>
      </c>
      <c r="K27" s="15"/>
      <c r="M27" s="2"/>
    </row>
    <row r="28" spans="1:13" ht="42.75" customHeight="1" x14ac:dyDescent="0.25">
      <c r="A28" s="32"/>
      <c r="B28" s="11" t="s">
        <v>37</v>
      </c>
      <c r="C28" s="13"/>
      <c r="D28" s="12">
        <v>217.88</v>
      </c>
      <c r="E28" s="26" t="s">
        <v>44</v>
      </c>
      <c r="F28" s="12">
        <v>217.88</v>
      </c>
      <c r="G28" s="11"/>
      <c r="H28" s="12"/>
      <c r="I28" s="13" t="str">
        <f t="shared" si="2"/>
        <v>білірубінометр,фототерапевтична система</v>
      </c>
      <c r="J28" s="4">
        <f t="shared" si="1"/>
        <v>217.88</v>
      </c>
      <c r="K28" s="15"/>
      <c r="M28" s="2"/>
    </row>
    <row r="29" spans="1:13" ht="23.25" customHeight="1" x14ac:dyDescent="0.25">
      <c r="A29" s="32"/>
      <c r="B29" s="11" t="s">
        <v>38</v>
      </c>
      <c r="C29" s="1"/>
      <c r="D29" s="12">
        <v>25.83</v>
      </c>
      <c r="E29" s="26" t="s">
        <v>47</v>
      </c>
      <c r="F29" s="12">
        <v>25.83</v>
      </c>
      <c r="G29" s="11"/>
      <c r="H29" s="12"/>
      <c r="I29" s="13" t="str">
        <f t="shared" si="2"/>
        <v>вакцина БЦЖ,гепатит</v>
      </c>
      <c r="J29" s="4">
        <f t="shared" si="1"/>
        <v>25.83</v>
      </c>
      <c r="K29" s="15"/>
      <c r="M29" s="2"/>
    </row>
    <row r="30" spans="1:13" ht="16.5" customHeight="1" x14ac:dyDescent="0.25">
      <c r="A30" s="32"/>
      <c r="B30" s="11" t="s">
        <v>39</v>
      </c>
      <c r="C30" s="1"/>
      <c r="D30" s="12">
        <v>185.24</v>
      </c>
      <c r="E30" s="26" t="s">
        <v>43</v>
      </c>
      <c r="F30" s="12">
        <v>185.24</v>
      </c>
      <c r="G30" s="11"/>
      <c r="H30" s="12"/>
      <c r="I30" s="13" t="str">
        <f t="shared" si="2"/>
        <v>дитяча суміш</v>
      </c>
      <c r="J30" s="4">
        <f t="shared" si="1"/>
        <v>185.24</v>
      </c>
      <c r="K30" s="15"/>
      <c r="M30" s="2"/>
    </row>
    <row r="31" spans="1:13" ht="16.5" customHeight="1" x14ac:dyDescent="0.25">
      <c r="A31" s="32"/>
      <c r="B31" s="11" t="s">
        <v>41</v>
      </c>
      <c r="C31" s="1"/>
      <c r="D31" s="12">
        <v>54.12</v>
      </c>
      <c r="E31" s="26" t="s">
        <v>42</v>
      </c>
      <c r="F31" s="12">
        <v>54.12</v>
      </c>
      <c r="G31" s="11"/>
      <c r="H31" s="12"/>
      <c r="I31" s="13" t="str">
        <f t="shared" si="2"/>
        <v>препарати крові</v>
      </c>
      <c r="J31" s="4">
        <f t="shared" si="1"/>
        <v>54.12</v>
      </c>
      <c r="K31" s="15"/>
      <c r="M31" s="2"/>
    </row>
    <row r="32" spans="1:13" ht="16.5" customHeight="1" x14ac:dyDescent="0.25">
      <c r="A32" s="32"/>
      <c r="B32" s="11" t="s">
        <v>45</v>
      </c>
      <c r="C32" s="1"/>
      <c r="D32" s="12">
        <v>8</v>
      </c>
      <c r="E32" s="28" t="s">
        <v>29</v>
      </c>
      <c r="F32" s="12">
        <v>8</v>
      </c>
      <c r="G32" s="11"/>
      <c r="H32" s="12"/>
      <c r="I32" s="13" t="str">
        <f t="shared" si="2"/>
        <v>вироби медичного призначення</v>
      </c>
      <c r="J32" s="4">
        <f t="shared" si="1"/>
        <v>8</v>
      </c>
      <c r="K32" s="15"/>
      <c r="M32" s="2"/>
    </row>
    <row r="33" spans="1:13" ht="25.5" x14ac:dyDescent="0.25">
      <c r="A33" s="33"/>
      <c r="B33" s="13" t="s">
        <v>56</v>
      </c>
      <c r="C33" s="12">
        <v>919.07</v>
      </c>
      <c r="D33" s="12"/>
      <c r="E33" s="13"/>
      <c r="F33" s="12">
        <f>C33+D33</f>
        <v>919.07</v>
      </c>
      <c r="G33" s="13" t="s">
        <v>30</v>
      </c>
      <c r="H33" s="12">
        <v>562.41</v>
      </c>
      <c r="I33" s="13"/>
      <c r="J33" s="4"/>
      <c r="K33" s="15">
        <f>F33-H33</f>
        <v>356.66</v>
      </c>
      <c r="M33" s="2"/>
    </row>
    <row r="34" spans="1:13" x14ac:dyDescent="0.25">
      <c r="A34" s="16" t="s">
        <v>26</v>
      </c>
      <c r="B34" s="20"/>
      <c r="C34" s="21">
        <f>SUM(C8:C33)</f>
        <v>919.07</v>
      </c>
      <c r="D34" s="21">
        <f>SUM(D8:D33)</f>
        <v>5589.14</v>
      </c>
      <c r="E34" s="22"/>
      <c r="F34" s="21">
        <f>SUM(F8:F33)</f>
        <v>6508.21</v>
      </c>
      <c r="G34" s="20"/>
      <c r="H34" s="23">
        <f>SUM(H33)</f>
        <v>562.41</v>
      </c>
      <c r="I34" s="22"/>
      <c r="J34" s="24">
        <f>SUM(J8:J33)</f>
        <v>5589.14</v>
      </c>
      <c r="K34" s="25">
        <v>356.66</v>
      </c>
    </row>
    <row r="35" spans="1:13" x14ac:dyDescent="0.25">
      <c r="A35" s="8"/>
      <c r="B35" s="9"/>
      <c r="C35" s="18"/>
      <c r="D35" s="18"/>
      <c r="E35" s="29"/>
      <c r="F35" s="18"/>
      <c r="G35" s="10"/>
      <c r="H35" s="18"/>
      <c r="I35" s="10"/>
      <c r="J35" s="18"/>
      <c r="K35" s="19"/>
    </row>
    <row r="36" spans="1:13" ht="15.75" x14ac:dyDescent="0.25">
      <c r="B36" s="5"/>
      <c r="C36" s="6"/>
      <c r="D36" s="6"/>
      <c r="E36" s="29"/>
    </row>
    <row r="37" spans="1:13" ht="18" customHeight="1" x14ac:dyDescent="0.25">
      <c r="B37" s="35"/>
      <c r="C37" s="35"/>
      <c r="D37" s="35"/>
      <c r="E37" s="10"/>
    </row>
    <row r="38" spans="1:13" ht="20.25" x14ac:dyDescent="0.3">
      <c r="B38" s="34" t="s">
        <v>31</v>
      </c>
      <c r="C38" s="34"/>
      <c r="D38" s="34"/>
      <c r="E38" s="7" t="s">
        <v>18</v>
      </c>
    </row>
    <row r="39" spans="1:13" x14ac:dyDescent="0.25">
      <c r="E39" s="10"/>
    </row>
    <row r="40" spans="1:13" ht="21" x14ac:dyDescent="0.35">
      <c r="B40" s="30" t="s">
        <v>32</v>
      </c>
      <c r="E40" s="7" t="s">
        <v>19</v>
      </c>
    </row>
    <row r="41" spans="1:13" ht="18.75" x14ac:dyDescent="0.3">
      <c r="E41" s="7"/>
    </row>
    <row r="42" spans="1:13" ht="18.75" x14ac:dyDescent="0.3">
      <c r="E42" s="7"/>
    </row>
    <row r="43" spans="1:13" ht="18.75" x14ac:dyDescent="0.3">
      <c r="E43" s="7"/>
    </row>
  </sheetData>
  <mergeCells count="13">
    <mergeCell ref="A8:A33"/>
    <mergeCell ref="B38:D38"/>
    <mergeCell ref="B37:D37"/>
    <mergeCell ref="B8:B23"/>
    <mergeCell ref="A2:K2"/>
    <mergeCell ref="A3:K3"/>
    <mergeCell ref="A4:K4"/>
    <mergeCell ref="C6:E6"/>
    <mergeCell ref="B6:B7"/>
    <mergeCell ref="A6:A7"/>
    <mergeCell ref="F6:F7"/>
    <mergeCell ref="G6:J6"/>
    <mergeCell ref="K6:K7"/>
  </mergeCells>
  <pageMargins left="0.31496062992125984" right="0.11811023622047245" top="0.74803149606299213" bottom="0.74803149606299213" header="0.31496062992125984" footer="0.31496062992125984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2025-04-04T08:06:40Z</cp:lastPrinted>
  <dcterms:created xsi:type="dcterms:W3CDTF">2018-08-28T05:57:16Z</dcterms:created>
  <dcterms:modified xsi:type="dcterms:W3CDTF">2025-04-07T09:10:05Z</dcterms:modified>
</cp:coreProperties>
</file>